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9990" windowHeight="6000"/>
  </bookViews>
  <sheets>
    <sheet name="ЭЭ" sheetId="1" r:id="rId1"/>
  </sheets>
  <calcPr calcId="124519" refMode="R1C1"/>
</workbook>
</file>

<file path=xl/calcChain.xml><?xml version="1.0" encoding="utf-8"?>
<calcChain xmlns="http://schemas.openxmlformats.org/spreadsheetml/2006/main">
  <c r="E9" i="1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8"/>
  <c r="D9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8"/>
  <c r="C36"/>
  <c r="C35"/>
  <c r="C40" s="1"/>
  <c r="C31"/>
  <c r="F21"/>
  <c r="F17"/>
  <c r="F31"/>
  <c r="F36"/>
  <c r="F8"/>
  <c r="F12"/>
  <c r="F13" l="1"/>
  <c r="F35"/>
  <c r="F40" s="1"/>
  <c r="C9"/>
</calcChain>
</file>

<file path=xl/sharedStrings.xml><?xml version="1.0" encoding="utf-8"?>
<sst xmlns="http://schemas.openxmlformats.org/spreadsheetml/2006/main" count="79" uniqueCount="79">
  <si>
    <t>Затраты на оплату труда</t>
  </si>
  <si>
    <t>Итого расходов</t>
  </si>
  <si>
    <t>Согласованно в тарифах</t>
  </si>
  <si>
    <t>Период регулирования 2013 год</t>
  </si>
  <si>
    <t>Предложенно предприятием</t>
  </si>
  <si>
    <t>Наименование показателей</t>
  </si>
  <si>
    <t>п.п.</t>
  </si>
  <si>
    <t>1.</t>
  </si>
  <si>
    <t>2.</t>
  </si>
  <si>
    <t>3.</t>
  </si>
  <si>
    <t>4.</t>
  </si>
  <si>
    <t>5.</t>
  </si>
  <si>
    <t>6.</t>
  </si>
  <si>
    <t>7.</t>
  </si>
  <si>
    <t>8.</t>
  </si>
  <si>
    <t>Амортизация основных средств</t>
  </si>
  <si>
    <t>9.</t>
  </si>
  <si>
    <t>Налог на землю</t>
  </si>
  <si>
    <t>первое полугодие</t>
  </si>
  <si>
    <t>второе полугодие</t>
  </si>
  <si>
    <t>Ремонт основных фондов</t>
  </si>
  <si>
    <t>Услуги связи</t>
  </si>
  <si>
    <t>Расходы на юридические и информационные услуги</t>
  </si>
  <si>
    <t>Аренда</t>
  </si>
  <si>
    <t>Прочие налоги и сборы</t>
  </si>
  <si>
    <t>Материальные затраты в том числе:</t>
  </si>
  <si>
    <t>Сырье основные материалы</t>
  </si>
  <si>
    <t>Прочие расходы всего в том числе:</t>
  </si>
  <si>
    <t>ИТОГО НВВ</t>
  </si>
  <si>
    <t>Расчет необходимой валовой выручки ОАО "Карачаевск-Теплоэнерго" на 2013 год</t>
  </si>
  <si>
    <t>Начальник Главного управления Карачаево-Черкесской Республики по тарифам и ценам</t>
  </si>
  <si>
    <t>___________________ М-А.И. Чомаев</t>
  </si>
  <si>
    <t>ГСМ</t>
  </si>
  <si>
    <t>Расходы на обеспечение нормальных условий труда и мер по технике безопасности, в т.ч.</t>
  </si>
  <si>
    <t>обучение по охране труда</t>
  </si>
  <si>
    <t>видеонаблюдение</t>
  </si>
  <si>
    <t>охранные услуги</t>
  </si>
  <si>
    <t>Другие прочие расходы, в т.ч.</t>
  </si>
  <si>
    <t>ОСАГО</t>
  </si>
  <si>
    <t>сертификация</t>
  </si>
  <si>
    <t>проверка измерительных приборов</t>
  </si>
  <si>
    <t>ремонт орг.техники, комп.услуги, заправка картриджей</t>
  </si>
  <si>
    <t>подписка, диски</t>
  </si>
  <si>
    <t>почтовые расходы,публикации, доставка</t>
  </si>
  <si>
    <t>общехозяйственные расходы</t>
  </si>
  <si>
    <t>Отчисления на социальные нужды 30%</t>
  </si>
  <si>
    <t>Балансовая (валовая) прибыль, в т.ч.</t>
  </si>
  <si>
    <t>налог на прибыль</t>
  </si>
  <si>
    <t>прочие услуги, услуги банка</t>
  </si>
  <si>
    <t>выплаты социального характера по коллективному договору</t>
  </si>
  <si>
    <t>Налоги и обязательные платежи в том числе:</t>
  </si>
  <si>
    <t>1.1.</t>
  </si>
  <si>
    <t>1.2.</t>
  </si>
  <si>
    <t>4.1.</t>
  </si>
  <si>
    <t>4.2.</t>
  </si>
  <si>
    <t>4.3.</t>
  </si>
  <si>
    <t>4.4.</t>
  </si>
  <si>
    <t>4.4.1.</t>
  </si>
  <si>
    <t>4.4.2.</t>
  </si>
  <si>
    <t>4.4.3.</t>
  </si>
  <si>
    <t>4.5.</t>
  </si>
  <si>
    <t>4.5.1.</t>
  </si>
  <si>
    <t>4.5.2.</t>
  </si>
  <si>
    <t>4.5.3.</t>
  </si>
  <si>
    <t>4.5.6.</t>
  </si>
  <si>
    <t>4.5.7.</t>
  </si>
  <si>
    <t>4.5.8.</t>
  </si>
  <si>
    <t>2013 год</t>
  </si>
  <si>
    <t>Генеральный директор ОАО "Карачаевск-Теплоэнерго"</t>
  </si>
  <si>
    <t>_______________ А.И. Аппоев</t>
  </si>
  <si>
    <t>4.5.4.</t>
  </si>
  <si>
    <t>4.5.5.</t>
  </si>
  <si>
    <t>4.6.</t>
  </si>
  <si>
    <t>5.1.</t>
  </si>
  <si>
    <t>5.2.</t>
  </si>
  <si>
    <t>8.1.</t>
  </si>
  <si>
    <t>8.2.</t>
  </si>
  <si>
    <t>8.3.</t>
  </si>
  <si>
    <t>канц. товары, материальные расходы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</si>
</sst>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sz val="10"/>
      <name val="Arial"/>
    </font>
    <font>
      <sz val="8"/>
      <name val="Arial"/>
    </font>
    <font>
      <sz val="12"/>
      <name val="Ariac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44">
    <xf numFmtId="0" fontId="1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4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9" fontId="1" fillId="0" borderId="0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4" fillId="0" borderId="0" xfId="0" applyNumberFormat="1" applyFont="1" applyFill="1" applyBorder="1" applyAlignment="1" applyProtection="1">
      <alignment horizontal="left" vertical="top" wrapText="1"/>
    </xf>
    <xf numFmtId="0" fontId="5" fillId="0" borderId="0" xfId="0" applyNumberFormat="1" applyFont="1" applyFill="1" applyBorder="1" applyAlignment="1" applyProtection="1">
      <alignment vertical="top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2" fontId="4" fillId="0" borderId="1" xfId="0" applyNumberFormat="1" applyFont="1" applyFill="1" applyBorder="1" applyAlignment="1" applyProtection="1">
      <alignment horizontal="center" vertical="center" wrapText="1"/>
    </xf>
    <xf numFmtId="2" fontId="4" fillId="2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4" fillId="0" borderId="1" xfId="0" applyNumberFormat="1" applyFont="1" applyFill="1" applyBorder="1" applyAlignment="1" applyProtection="1">
      <alignment horizont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2" borderId="1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vertical="center" wrapText="1"/>
    </xf>
    <xf numFmtId="0" fontId="6" fillId="0" borderId="3" xfId="0" applyFont="1" applyFill="1" applyBorder="1" applyAlignment="1" applyProtection="1">
      <alignment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4" fillId="2" borderId="1" xfId="0" applyNumberFormat="1" applyFont="1" applyFill="1" applyBorder="1" applyAlignment="1" applyProtection="1">
      <alignment horizontal="left" vertical="center" wrapText="1"/>
    </xf>
    <xf numFmtId="4" fontId="4" fillId="3" borderId="1" xfId="0" applyNumberFormat="1" applyFont="1" applyFill="1" applyBorder="1" applyAlignment="1" applyProtection="1">
      <alignment horizontal="center" vertical="center"/>
      <protection locked="0"/>
    </xf>
    <xf numFmtId="4" fontId="5" fillId="3" borderId="1" xfId="0" applyNumberFormat="1" applyFont="1" applyFill="1" applyBorder="1" applyAlignment="1" applyProtection="1">
      <alignment horizontal="center" vertical="center"/>
      <protection locked="0"/>
    </xf>
    <xf numFmtId="4" fontId="6" fillId="3" borderId="1" xfId="0" applyNumberFormat="1" applyFont="1" applyFill="1" applyBorder="1" applyAlignment="1" applyProtection="1">
      <alignment horizontal="center" vertical="center" wrapText="1"/>
      <protection locked="0"/>
    </xf>
    <xf numFmtId="4" fontId="7" fillId="3" borderId="1" xfId="0" applyNumberFormat="1" applyFont="1" applyFill="1" applyBorder="1" applyAlignment="1" applyProtection="1">
      <alignment horizontal="center" vertical="center"/>
      <protection locked="0"/>
    </xf>
    <xf numFmtId="4" fontId="1" fillId="0" borderId="0" xfId="0" applyNumberFormat="1" applyFont="1" applyFill="1" applyBorder="1" applyAlignment="1" applyProtection="1">
      <alignment vertical="top"/>
    </xf>
    <xf numFmtId="2" fontId="5" fillId="0" borderId="1" xfId="0" applyNumberFormat="1" applyFont="1" applyFill="1" applyBorder="1" applyAlignment="1" applyProtection="1">
      <alignment horizontal="center" vertical="center" wrapText="1"/>
    </xf>
    <xf numFmtId="2" fontId="5" fillId="2" borderId="1" xfId="0" applyNumberFormat="1" applyFont="1" applyFill="1" applyBorder="1" applyAlignment="1" applyProtection="1">
      <alignment horizontal="center" vertical="center" wrapText="1"/>
    </xf>
    <xf numFmtId="16" fontId="5" fillId="0" borderId="1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4" fillId="0" borderId="4" xfId="0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4" fillId="0" borderId="6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50"/>
  <sheetViews>
    <sheetView tabSelected="1" workbookViewId="0">
      <selection activeCell="B28" sqref="B28"/>
    </sheetView>
  </sheetViews>
  <sheetFormatPr defaultRowHeight="12.75"/>
  <cols>
    <col min="1" max="1" width="7.140625" customWidth="1"/>
    <col min="2" max="2" width="53.5703125" customWidth="1"/>
    <col min="3" max="5" width="15.7109375" customWidth="1"/>
    <col min="6" max="6" width="15.42578125" customWidth="1"/>
    <col min="7" max="7" width="9.5703125" bestFit="1" customWidth="1"/>
  </cols>
  <sheetData>
    <row r="2" spans="1:7" ht="39.75" customHeight="1">
      <c r="B2" s="37" t="s">
        <v>29</v>
      </c>
      <c r="C2" s="37"/>
      <c r="D2" s="37"/>
      <c r="E2" s="37"/>
      <c r="F2" s="37"/>
    </row>
    <row r="3" spans="1:7" ht="12" customHeight="1">
      <c r="B3" s="7"/>
      <c r="C3" s="7"/>
      <c r="D3" s="7"/>
      <c r="E3" s="7"/>
      <c r="F3" s="7"/>
    </row>
    <row r="4" spans="1:7" ht="36.75" customHeight="1">
      <c r="A4" s="33" t="s">
        <v>6</v>
      </c>
      <c r="B4" s="38" t="s">
        <v>5</v>
      </c>
      <c r="C4" s="38" t="s">
        <v>3</v>
      </c>
      <c r="D4" s="38"/>
      <c r="E4" s="38"/>
      <c r="F4" s="38"/>
    </row>
    <row r="5" spans="1:7" ht="36.75" customHeight="1">
      <c r="A5" s="34"/>
      <c r="B5" s="38"/>
      <c r="C5" s="39" t="s">
        <v>4</v>
      </c>
      <c r="D5" s="41" t="s">
        <v>2</v>
      </c>
      <c r="E5" s="42"/>
      <c r="F5" s="43"/>
    </row>
    <row r="6" spans="1:7" ht="31.5">
      <c r="A6" s="35"/>
      <c r="B6" s="38"/>
      <c r="C6" s="40"/>
      <c r="D6" s="17" t="s">
        <v>18</v>
      </c>
      <c r="E6" s="17" t="s">
        <v>19</v>
      </c>
      <c r="F6" s="32" t="s">
        <v>67</v>
      </c>
    </row>
    <row r="7" spans="1:7" ht="15.75">
      <c r="A7" s="13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</row>
    <row r="8" spans="1:7" ht="15.75">
      <c r="A8" s="13" t="s">
        <v>7</v>
      </c>
      <c r="B8" s="16" t="s">
        <v>25</v>
      </c>
      <c r="C8" s="18">
        <v>2288.33</v>
      </c>
      <c r="D8" s="9">
        <f>F8*49%</f>
        <v>1121.2817</v>
      </c>
      <c r="E8" s="9">
        <f>F8*51%</f>
        <v>1167.0482999999999</v>
      </c>
      <c r="F8" s="23">
        <f>F9+F10</f>
        <v>2288.33</v>
      </c>
      <c r="G8" s="27"/>
    </row>
    <row r="9" spans="1:7" ht="15.75">
      <c r="A9" s="21" t="s">
        <v>51</v>
      </c>
      <c r="B9" s="15" t="s">
        <v>26</v>
      </c>
      <c r="C9" s="8">
        <f>C8-C10</f>
        <v>605.79</v>
      </c>
      <c r="D9" s="9">
        <f t="shared" ref="D9:D40" si="0">F9*49%</f>
        <v>296.83709999999996</v>
      </c>
      <c r="E9" s="9">
        <f t="shared" ref="E9:E40" si="1">F9*51%</f>
        <v>308.9529</v>
      </c>
      <c r="F9" s="24">
        <v>605.79</v>
      </c>
      <c r="G9" s="27"/>
    </row>
    <row r="10" spans="1:7" ht="15.75">
      <c r="A10" s="21" t="s">
        <v>52</v>
      </c>
      <c r="B10" s="15" t="s">
        <v>32</v>
      </c>
      <c r="C10" s="8">
        <v>1682.54</v>
      </c>
      <c r="D10" s="9">
        <f t="shared" si="0"/>
        <v>824.44459999999992</v>
      </c>
      <c r="E10" s="9">
        <f t="shared" si="1"/>
        <v>858.09540000000004</v>
      </c>
      <c r="F10" s="24">
        <v>1682.54</v>
      </c>
      <c r="G10" s="27"/>
    </row>
    <row r="11" spans="1:7" ht="15.75">
      <c r="A11" s="13" t="s">
        <v>8</v>
      </c>
      <c r="B11" s="22" t="s">
        <v>0</v>
      </c>
      <c r="C11" s="9">
        <v>15836.35</v>
      </c>
      <c r="D11" s="9">
        <f t="shared" si="0"/>
        <v>7759.8114999999998</v>
      </c>
      <c r="E11" s="9">
        <f t="shared" si="1"/>
        <v>8076.5385000000006</v>
      </c>
      <c r="F11" s="26">
        <v>15836.35</v>
      </c>
      <c r="G11" s="27"/>
    </row>
    <row r="12" spans="1:7" ht="15.75">
      <c r="A12" s="13" t="s">
        <v>9</v>
      </c>
      <c r="B12" s="22" t="s">
        <v>45</v>
      </c>
      <c r="C12" s="18">
        <v>4782.58</v>
      </c>
      <c r="D12" s="9">
        <f t="shared" si="0"/>
        <v>2327.9434499999998</v>
      </c>
      <c r="E12" s="9">
        <f t="shared" si="1"/>
        <v>2422.96155</v>
      </c>
      <c r="F12" s="23">
        <f>F11*30%</f>
        <v>4750.9049999999997</v>
      </c>
      <c r="G12" s="27"/>
    </row>
    <row r="13" spans="1:7" ht="15.75">
      <c r="A13" s="13" t="s">
        <v>10</v>
      </c>
      <c r="B13" s="22" t="s">
        <v>27</v>
      </c>
      <c r="C13" s="18">
        <v>28209.38</v>
      </c>
      <c r="D13" s="9">
        <f t="shared" si="0"/>
        <v>7853.0046000000002</v>
      </c>
      <c r="E13" s="9">
        <f t="shared" si="1"/>
        <v>8173.5354000000007</v>
      </c>
      <c r="F13" s="23">
        <f>F14+F15+F16+F17+F21+F30</f>
        <v>16026.54</v>
      </c>
      <c r="G13" s="27"/>
    </row>
    <row r="14" spans="1:7" ht="15.75">
      <c r="A14" s="21" t="s">
        <v>53</v>
      </c>
      <c r="B14" s="15" t="s">
        <v>20</v>
      </c>
      <c r="C14" s="8">
        <v>24359.03</v>
      </c>
      <c r="D14" s="9">
        <f t="shared" si="0"/>
        <v>5966.3281999999999</v>
      </c>
      <c r="E14" s="9">
        <f t="shared" si="1"/>
        <v>6209.8518000000004</v>
      </c>
      <c r="F14" s="24">
        <v>12176.18</v>
      </c>
      <c r="G14" s="27"/>
    </row>
    <row r="15" spans="1:7" ht="15.75">
      <c r="A15" s="21" t="s">
        <v>54</v>
      </c>
      <c r="B15" s="15" t="s">
        <v>21</v>
      </c>
      <c r="C15" s="8">
        <v>52.78</v>
      </c>
      <c r="D15" s="9">
        <f t="shared" si="0"/>
        <v>25.862200000000001</v>
      </c>
      <c r="E15" s="9">
        <f t="shared" si="1"/>
        <v>26.9178</v>
      </c>
      <c r="F15" s="24">
        <v>52.78</v>
      </c>
      <c r="G15" s="27"/>
    </row>
    <row r="16" spans="1:7" ht="19.5" customHeight="1">
      <c r="A16" s="30" t="s">
        <v>55</v>
      </c>
      <c r="B16" s="20" t="s">
        <v>22</v>
      </c>
      <c r="C16" s="8">
        <v>16.45</v>
      </c>
      <c r="D16" s="9">
        <f t="shared" si="0"/>
        <v>8.0604999999999993</v>
      </c>
      <c r="E16" s="9">
        <f t="shared" si="1"/>
        <v>8.3895</v>
      </c>
      <c r="F16" s="24">
        <v>16.45</v>
      </c>
      <c r="G16" s="27"/>
    </row>
    <row r="17" spans="1:7" ht="31.5">
      <c r="A17" s="21" t="s">
        <v>56</v>
      </c>
      <c r="B17" s="19" t="s">
        <v>33</v>
      </c>
      <c r="C17" s="8">
        <v>1079.72</v>
      </c>
      <c r="D17" s="9">
        <f t="shared" si="0"/>
        <v>529.06280000000004</v>
      </c>
      <c r="E17" s="9">
        <f t="shared" si="1"/>
        <v>550.65719999999999</v>
      </c>
      <c r="F17" s="24">
        <f>F18+F19+F20</f>
        <v>1079.72</v>
      </c>
      <c r="G17" s="27"/>
    </row>
    <row r="18" spans="1:7" ht="15.75">
      <c r="A18" s="21" t="s">
        <v>57</v>
      </c>
      <c r="B18" s="19" t="s">
        <v>34</v>
      </c>
      <c r="C18" s="8">
        <v>128.58000000000001</v>
      </c>
      <c r="D18" s="9">
        <f t="shared" si="0"/>
        <v>63.004200000000004</v>
      </c>
      <c r="E18" s="9">
        <f t="shared" si="1"/>
        <v>65.575800000000001</v>
      </c>
      <c r="F18" s="24">
        <v>128.58000000000001</v>
      </c>
      <c r="G18" s="27"/>
    </row>
    <row r="19" spans="1:7" ht="15.75">
      <c r="A19" s="21" t="s">
        <v>58</v>
      </c>
      <c r="B19" s="19" t="s">
        <v>35</v>
      </c>
      <c r="C19" s="8">
        <v>130.80000000000001</v>
      </c>
      <c r="D19" s="9">
        <f t="shared" si="0"/>
        <v>64.091999999999999</v>
      </c>
      <c r="E19" s="9">
        <f t="shared" si="1"/>
        <v>66.708000000000013</v>
      </c>
      <c r="F19" s="24">
        <v>130.80000000000001</v>
      </c>
      <c r="G19" s="27"/>
    </row>
    <row r="20" spans="1:7" ht="15.75">
      <c r="A20" s="21" t="s">
        <v>59</v>
      </c>
      <c r="B20" s="19" t="s">
        <v>36</v>
      </c>
      <c r="C20" s="8">
        <v>820.34</v>
      </c>
      <c r="D20" s="9">
        <f t="shared" si="0"/>
        <v>401.96660000000003</v>
      </c>
      <c r="E20" s="9">
        <f t="shared" si="1"/>
        <v>418.3734</v>
      </c>
      <c r="F20" s="24">
        <v>820.34</v>
      </c>
      <c r="G20" s="27"/>
    </row>
    <row r="21" spans="1:7" ht="15.75">
      <c r="A21" s="21" t="s">
        <v>60</v>
      </c>
      <c r="B21" s="15" t="s">
        <v>37</v>
      </c>
      <c r="C21" s="8">
        <v>1248.19</v>
      </c>
      <c r="D21" s="9">
        <f t="shared" si="0"/>
        <v>611.61310000000003</v>
      </c>
      <c r="E21" s="9">
        <f t="shared" si="1"/>
        <v>636.57690000000002</v>
      </c>
      <c r="F21" s="24">
        <f>F22+F23+F24+F25+F26+F27+F28+F29</f>
        <v>1248.19</v>
      </c>
      <c r="G21" s="27"/>
    </row>
    <row r="22" spans="1:7" ht="15.75">
      <c r="A22" s="21" t="s">
        <v>61</v>
      </c>
      <c r="B22" s="15" t="s">
        <v>38</v>
      </c>
      <c r="C22" s="8">
        <v>17.309999999999999</v>
      </c>
      <c r="D22" s="9">
        <f t="shared" si="0"/>
        <v>8.4818999999999996</v>
      </c>
      <c r="E22" s="9">
        <f t="shared" si="1"/>
        <v>8.8280999999999992</v>
      </c>
      <c r="F22" s="24">
        <v>17.309999999999999</v>
      </c>
      <c r="G22" s="27"/>
    </row>
    <row r="23" spans="1:7" ht="15.75">
      <c r="A23" s="21" t="s">
        <v>62</v>
      </c>
      <c r="B23" s="15" t="s">
        <v>39</v>
      </c>
      <c r="C23" s="8">
        <v>3.5</v>
      </c>
      <c r="D23" s="9">
        <f t="shared" si="0"/>
        <v>1.7149999999999999</v>
      </c>
      <c r="E23" s="9">
        <f t="shared" si="1"/>
        <v>1.7850000000000001</v>
      </c>
      <c r="F23" s="24">
        <v>3.5</v>
      </c>
      <c r="G23" s="27"/>
    </row>
    <row r="24" spans="1:7" ht="15.75">
      <c r="A24" s="21" t="s">
        <v>63</v>
      </c>
      <c r="B24" s="15" t="s">
        <v>40</v>
      </c>
      <c r="C24" s="8">
        <v>110.45</v>
      </c>
      <c r="D24" s="9">
        <f t="shared" si="0"/>
        <v>54.1205</v>
      </c>
      <c r="E24" s="9">
        <f t="shared" si="1"/>
        <v>56.329500000000003</v>
      </c>
      <c r="F24" s="24">
        <v>110.45</v>
      </c>
      <c r="G24" s="27"/>
    </row>
    <row r="25" spans="1:7" ht="34.5" customHeight="1">
      <c r="A25" s="21" t="s">
        <v>70</v>
      </c>
      <c r="B25" s="15" t="s">
        <v>41</v>
      </c>
      <c r="C25" s="8">
        <v>97.2</v>
      </c>
      <c r="D25" s="9">
        <f t="shared" si="0"/>
        <v>47.628</v>
      </c>
      <c r="E25" s="9">
        <f t="shared" si="1"/>
        <v>49.572000000000003</v>
      </c>
      <c r="F25" s="24">
        <v>97.2</v>
      </c>
      <c r="G25" s="27"/>
    </row>
    <row r="26" spans="1:7" ht="15.75">
      <c r="A26" s="21" t="s">
        <v>71</v>
      </c>
      <c r="B26" s="15" t="s">
        <v>42</v>
      </c>
      <c r="C26" s="8">
        <v>9.15</v>
      </c>
      <c r="D26" s="9">
        <f t="shared" si="0"/>
        <v>4.4835000000000003</v>
      </c>
      <c r="E26" s="9">
        <f t="shared" si="1"/>
        <v>4.6665000000000001</v>
      </c>
      <c r="F26" s="24">
        <v>9.15</v>
      </c>
      <c r="G26" s="27"/>
    </row>
    <row r="27" spans="1:7" ht="15.75">
      <c r="A27" s="21" t="s">
        <v>64</v>
      </c>
      <c r="B27" s="15" t="s">
        <v>78</v>
      </c>
      <c r="C27" s="8">
        <v>793.15</v>
      </c>
      <c r="D27" s="9">
        <f t="shared" si="0"/>
        <v>388.64349999999996</v>
      </c>
      <c r="E27" s="9">
        <f t="shared" si="1"/>
        <v>404.50650000000002</v>
      </c>
      <c r="F27" s="24">
        <v>793.15</v>
      </c>
      <c r="G27" s="27"/>
    </row>
    <row r="28" spans="1:7" ht="15.75">
      <c r="A28" s="21" t="s">
        <v>65</v>
      </c>
      <c r="B28" s="15" t="s">
        <v>43</v>
      </c>
      <c r="C28" s="8">
        <v>65.739999999999995</v>
      </c>
      <c r="D28" s="9">
        <f t="shared" si="0"/>
        <v>32.212599999999995</v>
      </c>
      <c r="E28" s="9">
        <f t="shared" si="1"/>
        <v>33.5274</v>
      </c>
      <c r="F28" s="24">
        <v>65.739999999999995</v>
      </c>
      <c r="G28" s="27"/>
    </row>
    <row r="29" spans="1:7" ht="15.75">
      <c r="A29" s="21" t="s">
        <v>66</v>
      </c>
      <c r="B29" s="15" t="s">
        <v>44</v>
      </c>
      <c r="C29" s="8">
        <v>151.69</v>
      </c>
      <c r="D29" s="9">
        <f t="shared" si="0"/>
        <v>74.328099999999992</v>
      </c>
      <c r="E29" s="9">
        <f t="shared" si="1"/>
        <v>77.361900000000006</v>
      </c>
      <c r="F29" s="24">
        <v>151.69</v>
      </c>
      <c r="G29" s="27"/>
    </row>
    <row r="30" spans="1:7" ht="15.75">
      <c r="A30" s="21" t="s">
        <v>72</v>
      </c>
      <c r="B30" s="15" t="s">
        <v>23</v>
      </c>
      <c r="C30" s="8">
        <v>1453.21</v>
      </c>
      <c r="D30" s="9">
        <f t="shared" si="0"/>
        <v>712.07780000000002</v>
      </c>
      <c r="E30" s="9">
        <f t="shared" si="1"/>
        <v>741.1422</v>
      </c>
      <c r="F30" s="25">
        <v>1453.22</v>
      </c>
      <c r="G30" s="27"/>
    </row>
    <row r="31" spans="1:7" ht="15.75">
      <c r="A31" s="13" t="s">
        <v>11</v>
      </c>
      <c r="B31" s="22" t="s">
        <v>50</v>
      </c>
      <c r="C31" s="9">
        <f>C32+C33</f>
        <v>194.2</v>
      </c>
      <c r="D31" s="9">
        <f t="shared" si="0"/>
        <v>95.157999999999987</v>
      </c>
      <c r="E31" s="9">
        <f t="shared" si="1"/>
        <v>99.042000000000002</v>
      </c>
      <c r="F31" s="23">
        <f>F32+F33</f>
        <v>194.2</v>
      </c>
      <c r="G31" s="27"/>
    </row>
    <row r="32" spans="1:7" ht="15.75">
      <c r="A32" s="21" t="s">
        <v>73</v>
      </c>
      <c r="B32" s="15" t="s">
        <v>17</v>
      </c>
      <c r="C32" s="8">
        <v>51.79</v>
      </c>
      <c r="D32" s="9">
        <f t="shared" si="0"/>
        <v>25.377099999999999</v>
      </c>
      <c r="E32" s="9">
        <f t="shared" si="1"/>
        <v>26.4129</v>
      </c>
      <c r="F32" s="24">
        <v>51.79</v>
      </c>
      <c r="G32" s="27"/>
    </row>
    <row r="33" spans="1:7" ht="15.75">
      <c r="A33" s="21" t="s">
        <v>74</v>
      </c>
      <c r="B33" s="14" t="s">
        <v>24</v>
      </c>
      <c r="C33" s="28">
        <v>142.41</v>
      </c>
      <c r="D33" s="9">
        <f t="shared" si="0"/>
        <v>69.780900000000003</v>
      </c>
      <c r="E33" s="9">
        <f t="shared" si="1"/>
        <v>72.629099999999994</v>
      </c>
      <c r="F33" s="24">
        <v>142.41</v>
      </c>
      <c r="G33" s="27"/>
    </row>
    <row r="34" spans="1:7" ht="15.75">
      <c r="A34" s="13" t="s">
        <v>12</v>
      </c>
      <c r="B34" s="22" t="s">
        <v>15</v>
      </c>
      <c r="C34" s="18">
        <v>3675.61</v>
      </c>
      <c r="D34" s="9">
        <f t="shared" si="0"/>
        <v>1801.0489</v>
      </c>
      <c r="E34" s="9">
        <f t="shared" si="1"/>
        <v>1874.5611000000001</v>
      </c>
      <c r="F34" s="23">
        <v>3675.61</v>
      </c>
      <c r="G34" s="27"/>
    </row>
    <row r="35" spans="1:7" ht="15.75">
      <c r="A35" s="13" t="s">
        <v>13</v>
      </c>
      <c r="B35" s="16" t="s">
        <v>1</v>
      </c>
      <c r="C35" s="10">
        <f>C8+C11+C12+C13+C31+C34</f>
        <v>54986.45</v>
      </c>
      <c r="D35" s="9">
        <f t="shared" si="0"/>
        <v>20958.248149999999</v>
      </c>
      <c r="E35" s="9">
        <f t="shared" si="1"/>
        <v>21813.686849999998</v>
      </c>
      <c r="F35" s="10">
        <f>F8+F11+F12+F13+F31+F34</f>
        <v>42771.934999999998</v>
      </c>
      <c r="G35" s="27"/>
    </row>
    <row r="36" spans="1:7" ht="23.25" customHeight="1">
      <c r="A36" s="13" t="s">
        <v>14</v>
      </c>
      <c r="B36" s="16" t="s">
        <v>46</v>
      </c>
      <c r="C36" s="10">
        <f>C37+C38+C39</f>
        <v>4594.5</v>
      </c>
      <c r="D36" s="9">
        <f t="shared" si="0"/>
        <v>2251.3049999999998</v>
      </c>
      <c r="E36" s="9">
        <f t="shared" si="1"/>
        <v>2343.1950000000002</v>
      </c>
      <c r="F36" s="10">
        <f>F37+F38+F39</f>
        <v>4594.5</v>
      </c>
      <c r="G36" s="27"/>
    </row>
    <row r="37" spans="1:7" ht="20.25" customHeight="1">
      <c r="A37" s="21" t="s">
        <v>75</v>
      </c>
      <c r="B37" s="14" t="s">
        <v>47</v>
      </c>
      <c r="C37" s="29">
        <v>918.9</v>
      </c>
      <c r="D37" s="9">
        <f t="shared" si="0"/>
        <v>450.26099999999997</v>
      </c>
      <c r="E37" s="9">
        <f t="shared" si="1"/>
        <v>468.63900000000001</v>
      </c>
      <c r="F37" s="29">
        <v>918.9</v>
      </c>
      <c r="G37" s="27"/>
    </row>
    <row r="38" spans="1:7" ht="17.25" customHeight="1">
      <c r="A38" s="21" t="s">
        <v>76</v>
      </c>
      <c r="B38" s="14" t="s">
        <v>48</v>
      </c>
      <c r="C38" s="29">
        <v>180.5</v>
      </c>
      <c r="D38" s="9">
        <f t="shared" si="0"/>
        <v>88.444999999999993</v>
      </c>
      <c r="E38" s="9">
        <f t="shared" si="1"/>
        <v>92.055000000000007</v>
      </c>
      <c r="F38" s="29">
        <v>180.5</v>
      </c>
      <c r="G38" s="27"/>
    </row>
    <row r="39" spans="1:7" ht="33" customHeight="1">
      <c r="A39" s="21" t="s">
        <v>77</v>
      </c>
      <c r="B39" s="14" t="s">
        <v>49</v>
      </c>
      <c r="C39" s="29">
        <v>3495.1</v>
      </c>
      <c r="D39" s="9">
        <f t="shared" si="0"/>
        <v>1712.5989999999999</v>
      </c>
      <c r="E39" s="9">
        <f t="shared" si="1"/>
        <v>1782.501</v>
      </c>
      <c r="F39" s="29">
        <v>3495.1</v>
      </c>
      <c r="G39" s="27"/>
    </row>
    <row r="40" spans="1:7" ht="27" customHeight="1">
      <c r="A40" s="13" t="s">
        <v>16</v>
      </c>
      <c r="B40" s="16" t="s">
        <v>28</v>
      </c>
      <c r="C40" s="9">
        <f>C35+C36</f>
        <v>59580.95</v>
      </c>
      <c r="D40" s="9">
        <f t="shared" si="0"/>
        <v>23209.55315</v>
      </c>
      <c r="E40" s="9">
        <f t="shared" si="1"/>
        <v>24156.881849999998</v>
      </c>
      <c r="F40" s="10">
        <f>F35+F36</f>
        <v>47366.434999999998</v>
      </c>
      <c r="G40" s="27"/>
    </row>
    <row r="41" spans="1:7" ht="22.5" customHeight="1">
      <c r="B41" s="11"/>
      <c r="C41" s="11"/>
      <c r="D41" s="11"/>
      <c r="E41" s="11"/>
      <c r="F41" s="11"/>
    </row>
    <row r="42" spans="1:7" ht="55.5" customHeight="1">
      <c r="B42" s="31" t="s">
        <v>68</v>
      </c>
      <c r="C42" s="36" t="s">
        <v>30</v>
      </c>
      <c r="D42" s="36"/>
      <c r="E42" s="36"/>
      <c r="F42" s="36"/>
      <c r="G42" s="4"/>
    </row>
    <row r="43" spans="1:7" ht="15.75">
      <c r="B43" s="2"/>
      <c r="C43" s="6"/>
      <c r="D43" s="6"/>
      <c r="E43" s="6"/>
      <c r="F43" s="6"/>
      <c r="G43" s="5"/>
    </row>
    <row r="44" spans="1:7" ht="6" hidden="1" customHeight="1">
      <c r="B44" s="3"/>
      <c r="C44" s="6"/>
      <c r="D44" s="6"/>
      <c r="E44" s="6"/>
      <c r="F44" s="6"/>
      <c r="G44" s="5"/>
    </row>
    <row r="45" spans="1:7" ht="18.75" customHeight="1">
      <c r="B45" s="31" t="s">
        <v>69</v>
      </c>
      <c r="C45" s="36" t="s">
        <v>31</v>
      </c>
      <c r="D45" s="36"/>
      <c r="E45" s="36"/>
      <c r="F45" s="36"/>
      <c r="G45" s="2"/>
    </row>
    <row r="46" spans="1:7" ht="12.75" customHeight="1">
      <c r="B46" s="1"/>
      <c r="C46" s="1"/>
      <c r="D46" s="1"/>
      <c r="E46" s="1"/>
      <c r="F46" s="1"/>
    </row>
    <row r="47" spans="1:7" ht="12.75" customHeight="1">
      <c r="B47" s="1"/>
      <c r="C47" s="1"/>
      <c r="D47" s="1"/>
      <c r="E47" s="1"/>
      <c r="F47" s="1"/>
    </row>
    <row r="49" ht="12.75" customHeight="1"/>
    <row r="50" ht="12.75" customHeight="1"/>
  </sheetData>
  <mergeCells count="8">
    <mergeCell ref="A4:A6"/>
    <mergeCell ref="C45:F45"/>
    <mergeCell ref="C42:F42"/>
    <mergeCell ref="B2:F2"/>
    <mergeCell ref="B4:B6"/>
    <mergeCell ref="C4:F4"/>
    <mergeCell ref="C5:C6"/>
    <mergeCell ref="D5:F5"/>
  </mergeCells>
  <phoneticPr fontId="2" type="noConversion"/>
  <dataValidations count="1">
    <dataValidation type="decimal" allowBlank="1" showErrorMessage="1" errorTitle="Ошибка" error="Допускается ввод только действительных чисел!" sqref="F12:F13 F32:F34 F30">
      <formula1>-9.99999999999999E+23</formula1>
      <formula2>9.99999999999999E+23</formula2>
    </dataValidation>
  </dataValidations>
  <pageMargins left="0.75" right="0.42" top="0.26" bottom="0.2" header="0.2" footer="0.2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ЭЭ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Рассел</dc:creator>
  <cp:lastModifiedBy>User</cp:lastModifiedBy>
  <cp:lastPrinted>2012-12-27T13:06:28Z</cp:lastPrinted>
  <dcterms:created xsi:type="dcterms:W3CDTF">2006-12-01T08:18:57Z</dcterms:created>
  <dcterms:modified xsi:type="dcterms:W3CDTF">2013-10-04T05:15:00Z</dcterms:modified>
</cp:coreProperties>
</file>